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vikchristian/Documents/"/>
    </mc:Choice>
  </mc:AlternateContent>
  <xr:revisionPtr revIDLastSave="0" documentId="8_{D2704ED0-0505-DA4F-8AE8-D62CA749F8C7}" xr6:coauthVersionLast="47" xr6:coauthVersionMax="47" xr10:uidLastSave="{00000000-0000-0000-0000-000000000000}"/>
  <bookViews>
    <workbookView xWindow="0" yWindow="500" windowWidth="35840" windowHeight="19240" xr2:uid="{3A4571C8-BAF3-9E42-996F-1B3C2CB9CE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1" l="1"/>
  <c r="L34" i="1"/>
  <c r="K26" i="1"/>
  <c r="J26" i="1"/>
  <c r="I26" i="1"/>
  <c r="H26" i="1"/>
  <c r="G26" i="1"/>
  <c r="K24" i="1"/>
  <c r="D34" i="1"/>
  <c r="J34" i="1"/>
  <c r="K22" i="1"/>
  <c r="K21" i="1"/>
  <c r="K20" i="1"/>
  <c r="K19" i="1"/>
  <c r="K18" i="1"/>
  <c r="K17" i="1"/>
  <c r="K16" i="1"/>
  <c r="K15" i="1"/>
  <c r="K14" i="1"/>
  <c r="K13" i="1"/>
  <c r="K9" i="1"/>
  <c r="K12" i="1"/>
  <c r="C30" i="1" l="1"/>
  <c r="B30" i="1"/>
  <c r="D30" i="1" s="1"/>
  <c r="B32" i="1" l="1"/>
  <c r="B37" i="1" s="1"/>
  <c r="B38" i="1" l="1"/>
  <c r="C32" i="1"/>
  <c r="D32" i="1" l="1"/>
  <c r="C37" i="1"/>
  <c r="C38" i="1" l="1"/>
  <c r="D38" i="1" s="1"/>
  <c r="D37" i="1"/>
</calcChain>
</file>

<file path=xl/sharedStrings.xml><?xml version="1.0" encoding="utf-8"?>
<sst xmlns="http://schemas.openxmlformats.org/spreadsheetml/2006/main" count="150" uniqueCount="92">
  <si>
    <t>Program Name</t>
  </si>
  <si>
    <t>Intended Country</t>
  </si>
  <si>
    <t>Intended Dates</t>
  </si>
  <si>
    <t>Ex. May 15 - May 24</t>
  </si>
  <si>
    <t>Ex - Ghana</t>
  </si>
  <si>
    <t>Flight Departure Date</t>
  </si>
  <si>
    <t>Day of Arrival</t>
  </si>
  <si>
    <t>Location</t>
  </si>
  <si>
    <t>Departure Time</t>
  </si>
  <si>
    <t>Transportation Cost</t>
  </si>
  <si>
    <t>Housing Cost</t>
  </si>
  <si>
    <t>Departure Airport</t>
  </si>
  <si>
    <t>DFW</t>
  </si>
  <si>
    <t>Flight Number</t>
  </si>
  <si>
    <t>Airliner</t>
  </si>
  <si>
    <t>Time of Arrival</t>
  </si>
  <si>
    <t>7:00am</t>
  </si>
  <si>
    <t>United</t>
  </si>
  <si>
    <t>D12345</t>
  </si>
  <si>
    <t>Program Description + Notes</t>
  </si>
  <si>
    <t>Transportation Vendor</t>
  </si>
  <si>
    <t>Housing Vendor</t>
  </si>
  <si>
    <t>Business Information</t>
  </si>
  <si>
    <t>Businsess Information</t>
  </si>
  <si>
    <t>This Information will give context to the price associated with Program and security reference</t>
  </si>
  <si>
    <t>Transportation</t>
  </si>
  <si>
    <t>Housing</t>
  </si>
  <si>
    <t>Other</t>
  </si>
  <si>
    <t>Food</t>
  </si>
  <si>
    <t>Accra</t>
  </si>
  <si>
    <t>Y</t>
  </si>
  <si>
    <t>Accra Busing</t>
  </si>
  <si>
    <t>www.accrabusing.com</t>
  </si>
  <si>
    <t>Hilton</t>
  </si>
  <si>
    <t>Hilton.com</t>
  </si>
  <si>
    <t>Accra International</t>
  </si>
  <si>
    <t>10:15am</t>
  </si>
  <si>
    <t>11:30pm</t>
  </si>
  <si>
    <t>8:30pm</t>
  </si>
  <si>
    <t>American</t>
  </si>
  <si>
    <t>F54321</t>
  </si>
  <si>
    <t>Program (May 14 - 24)</t>
  </si>
  <si>
    <t>Daily Cost</t>
  </si>
  <si>
    <t>Other Cost</t>
  </si>
  <si>
    <t>Food Cost</t>
  </si>
  <si>
    <t>Food Vendor(s)</t>
  </si>
  <si>
    <t>Food Information</t>
  </si>
  <si>
    <t>Other Vendor(s)</t>
  </si>
  <si>
    <t>Other Information</t>
  </si>
  <si>
    <t xml:space="preserve">Website/google map link/Online or personal recommendation </t>
  </si>
  <si>
    <t>Amazon</t>
  </si>
  <si>
    <t>Initial Costs Per Person</t>
  </si>
  <si>
    <t>Total Program Estimated Cost</t>
  </si>
  <si>
    <t>Study Abroad Fee**</t>
  </si>
  <si>
    <t>* = Passport/visa/prep fees associated with program implementation</t>
  </si>
  <si>
    <t>** = Fee in which Study Abroad charges faculty led Programs/year</t>
  </si>
  <si>
    <t>Number of Participants (Students)</t>
  </si>
  <si>
    <t>Program Total Costs</t>
  </si>
  <si>
    <t>Student Total</t>
  </si>
  <si>
    <t>Total Costs</t>
  </si>
  <si>
    <t>Program Associated Fees*</t>
  </si>
  <si>
    <t>United Airlines + Bus</t>
  </si>
  <si>
    <t>Lions Buses</t>
  </si>
  <si>
    <t>American + Bus</t>
  </si>
  <si>
    <t>Lion Buses</t>
  </si>
  <si>
    <t>Accra Airport Food</t>
  </si>
  <si>
    <t>DFW/Accra</t>
  </si>
  <si>
    <t>Accra/DFW</t>
  </si>
  <si>
    <t>Program Funding Department/Office</t>
  </si>
  <si>
    <t>Department / School</t>
  </si>
  <si>
    <t>Funding Total</t>
  </si>
  <si>
    <t>Account Number</t>
  </si>
  <si>
    <t>Office of International Programs</t>
  </si>
  <si>
    <t>Grant / Outside Donors</t>
  </si>
  <si>
    <t>Funding Amount</t>
  </si>
  <si>
    <t xml:space="preserve">Grants/Additional Funding </t>
  </si>
  <si>
    <t>Total Program Cost</t>
  </si>
  <si>
    <t>Funding Towards Faculty</t>
  </si>
  <si>
    <t>Funding Towards Students</t>
  </si>
  <si>
    <t>Program Grants/Subsidies</t>
  </si>
  <si>
    <t>Leader/Faculty Total</t>
  </si>
  <si>
    <t>Department/Office Contact</t>
  </si>
  <si>
    <t>Breakfast -XYZ Lunch - XYZ  .    Dinner - XYZ</t>
  </si>
  <si>
    <t>Breakfast -XYZ Lunch - XYZ      Dinner - XYZ</t>
  </si>
  <si>
    <t>Breakfast -XYZ Lunch - XYZ     Dinner - XYZ</t>
  </si>
  <si>
    <t>Breakfast - XYZ Lunch - XYZ     Dinner - XYZ</t>
  </si>
  <si>
    <t>Health Insurance Fee ($1.53 x 11 days)</t>
  </si>
  <si>
    <t>(Program Event/Gifts + Links)</t>
  </si>
  <si>
    <t>This program goal is to work with urban farmers on understanding and research the agriculture supply chain for wheat foods. This program will have highlight points like doing a local cooperative training with leadership and the farming community in Accra to use in rural communities across the country.</t>
  </si>
  <si>
    <t>Total Cost Per Person</t>
  </si>
  <si>
    <t>Ghana Without Borders</t>
  </si>
  <si>
    <t>Total Individual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</si>
</sst>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 (Body)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horizontal="center"/>
    </xf>
    <xf numFmtId="16" fontId="5" fillId="0" borderId="0" xfId="0" applyNumberFormat="1" applyFont="1" applyAlignment="1">
      <alignment horizontal="center"/>
    </xf>
    <xf numFmtId="44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20" fontId="5" fillId="0" borderId="0" xfId="0" applyNumberFormat="1" applyFont="1" applyAlignment="1">
      <alignment horizontal="center"/>
    </xf>
    <xf numFmtId="16" fontId="2" fillId="2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5" xfId="0" applyBorder="1"/>
    <xf numFmtId="0" fontId="0" fillId="0" borderId="6" xfId="0" applyBorder="1"/>
    <xf numFmtId="44" fontId="0" fillId="0" borderId="6" xfId="1" applyFont="1" applyBorder="1" applyAlignment="1">
      <alignment horizontal="center"/>
    </xf>
    <xf numFmtId="44" fontId="0" fillId="0" borderId="1" xfId="0" applyNumberFormat="1" applyBorder="1"/>
    <xf numFmtId="44" fontId="3" fillId="0" borderId="10" xfId="0" applyNumberFormat="1" applyFont="1" applyBorder="1" applyAlignment="1">
      <alignment horizontal="center"/>
    </xf>
    <xf numFmtId="44" fontId="0" fillId="0" borderId="5" xfId="1" applyFont="1" applyBorder="1"/>
    <xf numFmtId="44" fontId="0" fillId="0" borderId="6" xfId="1" applyFont="1" applyBorder="1"/>
    <xf numFmtId="0" fontId="3" fillId="0" borderId="0" xfId="0" applyFont="1"/>
    <xf numFmtId="0" fontId="3" fillId="0" borderId="1" xfId="0" applyFont="1" applyBorder="1"/>
    <xf numFmtId="44" fontId="0" fillId="0" borderId="0" xfId="1" applyFont="1" applyAlignment="1">
      <alignment horizontal="center"/>
    </xf>
    <xf numFmtId="44" fontId="0" fillId="0" borderId="11" xfId="1" applyFont="1" applyBorder="1"/>
    <xf numFmtId="44" fontId="0" fillId="0" borderId="0" xfId="1" applyFont="1" applyBorder="1"/>
    <xf numFmtId="44" fontId="0" fillId="0" borderId="0" xfId="0" applyNumberFormat="1"/>
    <xf numFmtId="0" fontId="0" fillId="0" borderId="0" xfId="0" applyAlignment="1">
      <alignment wrapText="1"/>
    </xf>
    <xf numFmtId="0" fontId="6" fillId="0" borderId="0" xfId="2" applyAlignment="1">
      <alignment wrapText="1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" fontId="7" fillId="2" borderId="0" xfId="0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8" fillId="0" borderId="5" xfId="0" applyFont="1" applyBorder="1"/>
    <xf numFmtId="44" fontId="8" fillId="0" borderId="5" xfId="0" applyNumberFormat="1" applyFont="1" applyBorder="1"/>
    <xf numFmtId="44" fontId="8" fillId="0" borderId="6" xfId="0" applyNumberFormat="1" applyFont="1" applyBorder="1"/>
    <xf numFmtId="0" fontId="8" fillId="0" borderId="7" xfId="1" applyNumberFormat="1" applyFont="1" applyBorder="1"/>
    <xf numFmtId="44" fontId="8" fillId="0" borderId="7" xfId="1" applyFont="1" applyBorder="1"/>
    <xf numFmtId="44" fontId="8" fillId="0" borderId="5" xfId="1" applyFont="1" applyBorder="1"/>
    <xf numFmtId="0" fontId="8" fillId="0" borderId="6" xfId="0" applyFont="1" applyBorder="1"/>
    <xf numFmtId="44" fontId="8" fillId="0" borderId="6" xfId="1" applyFont="1" applyBorder="1"/>
    <xf numFmtId="44" fontId="8" fillId="0" borderId="6" xfId="1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8" fillId="0" borderId="1" xfId="0" applyNumberFormat="1" applyFont="1" applyBorder="1"/>
    <xf numFmtId="44" fontId="8" fillId="0" borderId="3" xfId="0" applyNumberFormat="1" applyFont="1" applyBorder="1"/>
    <xf numFmtId="0" fontId="9" fillId="0" borderId="4" xfId="0" applyFont="1" applyBorder="1" applyAlignment="1">
      <alignment horizontal="center"/>
    </xf>
    <xf numFmtId="44" fontId="8" fillId="0" borderId="8" xfId="1" applyFont="1" applyBorder="1"/>
    <xf numFmtId="44" fontId="3" fillId="10" borderId="1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crabus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6C3EF-F7D8-EE4B-8D0B-07BD235286FA}">
  <dimension ref="A1:S41"/>
  <sheetViews>
    <sheetView tabSelected="1" workbookViewId="0">
      <selection activeCell="F33" sqref="F33"/>
    </sheetView>
  </sheetViews>
  <sheetFormatPr baseColWidth="10" defaultRowHeight="16" x14ac:dyDescent="0.2"/>
  <cols>
    <col min="1" max="1" width="43.6640625" customWidth="1"/>
    <col min="2" max="2" width="22.33203125" customWidth="1"/>
    <col min="3" max="3" width="25" bestFit="1" customWidth="1"/>
    <col min="4" max="4" width="14.83203125" bestFit="1" customWidth="1"/>
    <col min="5" max="5" width="14.1640625" customWidth="1"/>
    <col min="6" max="6" width="20.83203125" bestFit="1" customWidth="1"/>
    <col min="7" max="7" width="32.1640625" bestFit="1" customWidth="1"/>
    <col min="8" max="8" width="24" bestFit="1" customWidth="1"/>
    <col min="9" max="9" width="14.6640625" bestFit="1" customWidth="1"/>
    <col min="10" max="10" width="21.5" bestFit="1" customWidth="1"/>
    <col min="11" max="12" width="23.1640625" bestFit="1" customWidth="1"/>
    <col min="13" max="13" width="19.6640625" customWidth="1"/>
    <col min="14" max="14" width="14" bestFit="1" customWidth="1"/>
    <col min="15" max="15" width="19.5" bestFit="1" customWidth="1"/>
    <col min="16" max="16" width="15.1640625" customWidth="1"/>
    <col min="17" max="17" width="53" bestFit="1" customWidth="1"/>
    <col min="18" max="18" width="14.33203125" bestFit="1" customWidth="1"/>
    <col min="19" max="19" width="25.6640625" bestFit="1" customWidth="1"/>
  </cols>
  <sheetData>
    <row r="1" spans="1:19" x14ac:dyDescent="0.2">
      <c r="A1" s="1" t="s">
        <v>0</v>
      </c>
      <c r="B1" t="s">
        <v>90</v>
      </c>
    </row>
    <row r="2" spans="1:19" x14ac:dyDescent="0.2">
      <c r="A2" s="1" t="s">
        <v>1</v>
      </c>
      <c r="B2" t="s">
        <v>4</v>
      </c>
    </row>
    <row r="3" spans="1:19" x14ac:dyDescent="0.2">
      <c r="A3" s="1" t="s">
        <v>2</v>
      </c>
      <c r="B3" t="s">
        <v>3</v>
      </c>
    </row>
    <row r="5" spans="1:19" x14ac:dyDescent="0.2">
      <c r="A5" s="50" t="s">
        <v>19</v>
      </c>
      <c r="B5" s="50"/>
      <c r="C5" s="50"/>
      <c r="D5" s="50"/>
      <c r="E5" s="50"/>
      <c r="F5" s="50"/>
    </row>
    <row r="6" spans="1:19" x14ac:dyDescent="0.2">
      <c r="A6" s="51" t="s">
        <v>88</v>
      </c>
      <c r="B6" s="51"/>
      <c r="C6" s="51"/>
      <c r="D6" s="51"/>
      <c r="E6" s="51"/>
      <c r="F6" s="51"/>
    </row>
    <row r="7" spans="1:19" x14ac:dyDescent="0.2">
      <c r="A7" s="51"/>
      <c r="B7" s="51"/>
      <c r="C7" s="51"/>
      <c r="D7" s="51"/>
      <c r="E7" s="51"/>
      <c r="F7" s="51"/>
      <c r="G7" s="52" t="s">
        <v>51</v>
      </c>
      <c r="H7" s="52"/>
      <c r="I7" s="52"/>
      <c r="J7" s="52"/>
      <c r="K7" s="52"/>
      <c r="L7" s="47" t="s">
        <v>24</v>
      </c>
      <c r="M7" s="47"/>
      <c r="N7" s="47"/>
      <c r="O7" s="47"/>
      <c r="P7" s="47"/>
      <c r="Q7" s="47"/>
      <c r="R7" s="47"/>
      <c r="S7" s="47"/>
    </row>
    <row r="8" spans="1:19" x14ac:dyDescent="0.2">
      <c r="A8" s="1" t="s">
        <v>5</v>
      </c>
      <c r="B8" s="6" t="s">
        <v>11</v>
      </c>
      <c r="C8" s="6" t="s">
        <v>8</v>
      </c>
      <c r="D8" s="6" t="s">
        <v>15</v>
      </c>
      <c r="E8" s="6" t="s">
        <v>14</v>
      </c>
      <c r="F8" s="6" t="s">
        <v>13</v>
      </c>
      <c r="G8" s="9" t="s">
        <v>9</v>
      </c>
      <c r="H8" s="9" t="s">
        <v>10</v>
      </c>
      <c r="I8" s="9" t="s">
        <v>44</v>
      </c>
      <c r="J8" s="9" t="s">
        <v>43</v>
      </c>
      <c r="K8" s="9" t="s">
        <v>42</v>
      </c>
      <c r="L8" s="10" t="s">
        <v>20</v>
      </c>
      <c r="M8" s="10" t="s">
        <v>22</v>
      </c>
      <c r="N8" s="10" t="s">
        <v>21</v>
      </c>
      <c r="O8" s="10" t="s">
        <v>23</v>
      </c>
      <c r="P8" s="10" t="s">
        <v>45</v>
      </c>
      <c r="Q8" s="10" t="s">
        <v>46</v>
      </c>
      <c r="R8" s="10" t="s">
        <v>47</v>
      </c>
      <c r="S8" s="10" t="s">
        <v>48</v>
      </c>
    </row>
    <row r="9" spans="1:19" ht="51" x14ac:dyDescent="0.2">
      <c r="A9" s="2">
        <v>44695</v>
      </c>
      <c r="B9" s="2" t="s">
        <v>12</v>
      </c>
      <c r="C9" s="2" t="s">
        <v>16</v>
      </c>
      <c r="D9" s="5" t="s">
        <v>37</v>
      </c>
      <c r="E9" s="2" t="s">
        <v>17</v>
      </c>
      <c r="F9" s="2" t="s">
        <v>18</v>
      </c>
      <c r="G9" s="3">
        <v>750</v>
      </c>
      <c r="H9" s="3">
        <v>0</v>
      </c>
      <c r="I9" s="3">
        <v>25</v>
      </c>
      <c r="J9" s="3">
        <v>0</v>
      </c>
      <c r="K9" s="3">
        <f>SUM(G9:J9)</f>
        <v>775</v>
      </c>
      <c r="L9" s="24" t="s">
        <v>61</v>
      </c>
      <c r="M9" s="24" t="s">
        <v>62</v>
      </c>
      <c r="P9" s="24" t="s">
        <v>83</v>
      </c>
    </row>
    <row r="10" spans="1:19" x14ac:dyDescent="0.2">
      <c r="A10" s="2"/>
      <c r="B10" s="2"/>
      <c r="C10" s="2"/>
      <c r="D10" s="2"/>
      <c r="E10" s="2"/>
      <c r="F10" s="2"/>
      <c r="G10" s="2"/>
      <c r="L10" s="24"/>
      <c r="M10" s="24"/>
    </row>
    <row r="11" spans="1:19" x14ac:dyDescent="0.2">
      <c r="A11" s="1" t="s">
        <v>6</v>
      </c>
      <c r="B11" s="7" t="s">
        <v>7</v>
      </c>
      <c r="C11" s="7" t="s">
        <v>25</v>
      </c>
      <c r="D11" s="7" t="s">
        <v>26</v>
      </c>
      <c r="E11" s="7" t="s">
        <v>28</v>
      </c>
      <c r="F11" s="7" t="s">
        <v>27</v>
      </c>
      <c r="L11" s="24"/>
      <c r="M11" s="24"/>
    </row>
    <row r="12" spans="1:19" ht="51" x14ac:dyDescent="0.2">
      <c r="A12" s="2">
        <v>44695</v>
      </c>
      <c r="B12" s="2" t="s">
        <v>66</v>
      </c>
      <c r="C12" s="2" t="s">
        <v>30</v>
      </c>
      <c r="D12" s="2" t="s">
        <v>30</v>
      </c>
      <c r="E12" s="2" t="s">
        <v>30</v>
      </c>
      <c r="F12" s="2"/>
      <c r="G12" s="3">
        <v>100</v>
      </c>
      <c r="H12" s="3">
        <v>35</v>
      </c>
      <c r="I12" s="3">
        <v>25</v>
      </c>
      <c r="J12" s="3"/>
      <c r="K12" s="3">
        <f>SUM(G12:J12)</f>
        <v>160</v>
      </c>
      <c r="L12" s="24" t="s">
        <v>31</v>
      </c>
      <c r="M12" s="25" t="s">
        <v>32</v>
      </c>
      <c r="N12" t="s">
        <v>33</v>
      </c>
      <c r="O12" t="s">
        <v>34</v>
      </c>
      <c r="P12" s="24" t="s">
        <v>83</v>
      </c>
      <c r="Q12" s="4" t="s">
        <v>49</v>
      </c>
      <c r="R12" t="s">
        <v>50</v>
      </c>
      <c r="S12" t="s">
        <v>87</v>
      </c>
    </row>
    <row r="13" spans="1:19" ht="51" x14ac:dyDescent="0.2">
      <c r="A13" s="8">
        <v>44696</v>
      </c>
      <c r="B13" s="2" t="s">
        <v>29</v>
      </c>
      <c r="C13" s="2" t="s">
        <v>30</v>
      </c>
      <c r="D13" s="2" t="s">
        <v>30</v>
      </c>
      <c r="E13" s="2" t="s">
        <v>30</v>
      </c>
      <c r="F13" s="2" t="s">
        <v>30</v>
      </c>
      <c r="G13" s="3">
        <v>100</v>
      </c>
      <c r="H13" s="3">
        <v>35</v>
      </c>
      <c r="I13" s="3">
        <v>25</v>
      </c>
      <c r="J13" s="3">
        <v>35</v>
      </c>
      <c r="K13" s="3">
        <f t="shared" ref="K13:K22" si="0">SUM(G13:J13)</f>
        <v>195</v>
      </c>
      <c r="L13" s="24"/>
      <c r="M13" s="24"/>
      <c r="P13" s="24" t="s">
        <v>84</v>
      </c>
    </row>
    <row r="14" spans="1:19" ht="51" x14ac:dyDescent="0.2">
      <c r="A14" s="8">
        <v>44697</v>
      </c>
      <c r="B14" s="2" t="s">
        <v>29</v>
      </c>
      <c r="C14" s="2" t="s">
        <v>30</v>
      </c>
      <c r="D14" s="2" t="s">
        <v>30</v>
      </c>
      <c r="E14" s="2" t="s">
        <v>30</v>
      </c>
      <c r="F14" s="2"/>
      <c r="G14" s="3">
        <v>100</v>
      </c>
      <c r="H14" s="3">
        <v>35</v>
      </c>
      <c r="I14" s="3">
        <v>25</v>
      </c>
      <c r="K14" s="3">
        <f t="shared" si="0"/>
        <v>160</v>
      </c>
      <c r="L14" s="24"/>
      <c r="M14" s="24"/>
      <c r="P14" s="24" t="s">
        <v>85</v>
      </c>
    </row>
    <row r="15" spans="1:19" ht="51" x14ac:dyDescent="0.2">
      <c r="A15" s="8">
        <v>44698</v>
      </c>
      <c r="B15" s="2" t="s">
        <v>29</v>
      </c>
      <c r="C15" s="2" t="s">
        <v>30</v>
      </c>
      <c r="D15" s="2" t="s">
        <v>30</v>
      </c>
      <c r="E15" s="2" t="s">
        <v>30</v>
      </c>
      <c r="F15" s="2" t="s">
        <v>30</v>
      </c>
      <c r="G15" s="3">
        <v>100</v>
      </c>
      <c r="H15" s="3">
        <v>35</v>
      </c>
      <c r="I15" s="3">
        <v>25</v>
      </c>
      <c r="J15" s="3">
        <v>35</v>
      </c>
      <c r="K15" s="3">
        <f t="shared" si="0"/>
        <v>195</v>
      </c>
      <c r="L15" s="24"/>
      <c r="M15" s="24"/>
      <c r="P15" s="24" t="s">
        <v>84</v>
      </c>
    </row>
    <row r="16" spans="1:19" ht="51" x14ac:dyDescent="0.2">
      <c r="A16" s="8">
        <v>44699</v>
      </c>
      <c r="B16" s="2" t="s">
        <v>29</v>
      </c>
      <c r="C16" s="2" t="s">
        <v>30</v>
      </c>
      <c r="D16" s="2" t="s">
        <v>30</v>
      </c>
      <c r="E16" s="2" t="s">
        <v>30</v>
      </c>
      <c r="F16" s="2"/>
      <c r="G16" s="3">
        <v>100</v>
      </c>
      <c r="H16" s="3">
        <v>35</v>
      </c>
      <c r="I16" s="3">
        <v>25</v>
      </c>
      <c r="K16" s="3">
        <f t="shared" si="0"/>
        <v>160</v>
      </c>
      <c r="L16" s="24"/>
      <c r="M16" s="24"/>
      <c r="P16" s="24" t="s">
        <v>83</v>
      </c>
    </row>
    <row r="17" spans="1:16" ht="51" x14ac:dyDescent="0.2">
      <c r="A17" s="8">
        <v>44700</v>
      </c>
      <c r="B17" s="2" t="s">
        <v>29</v>
      </c>
      <c r="C17" s="2" t="s">
        <v>30</v>
      </c>
      <c r="D17" s="2" t="s">
        <v>30</v>
      </c>
      <c r="E17" s="2" t="s">
        <v>30</v>
      </c>
      <c r="F17" s="2"/>
      <c r="G17" s="3">
        <v>100</v>
      </c>
      <c r="H17" s="3">
        <v>35</v>
      </c>
      <c r="I17" s="3">
        <v>25</v>
      </c>
      <c r="K17" s="3">
        <f t="shared" si="0"/>
        <v>160</v>
      </c>
      <c r="L17" s="24"/>
      <c r="M17" s="24"/>
      <c r="P17" s="24" t="s">
        <v>84</v>
      </c>
    </row>
    <row r="18" spans="1:16" ht="51" x14ac:dyDescent="0.2">
      <c r="A18" s="8">
        <v>44701</v>
      </c>
      <c r="B18" s="2" t="s">
        <v>29</v>
      </c>
      <c r="C18" s="2" t="s">
        <v>30</v>
      </c>
      <c r="D18" s="2" t="s">
        <v>30</v>
      </c>
      <c r="E18" s="2" t="s">
        <v>30</v>
      </c>
      <c r="F18" s="2"/>
      <c r="G18" s="3">
        <v>100</v>
      </c>
      <c r="H18" s="3">
        <v>35</v>
      </c>
      <c r="I18" s="3">
        <v>25</v>
      </c>
      <c r="K18" s="3">
        <f t="shared" si="0"/>
        <v>160</v>
      </c>
      <c r="L18" s="24"/>
      <c r="M18" s="24"/>
      <c r="P18" s="24" t="s">
        <v>83</v>
      </c>
    </row>
    <row r="19" spans="1:16" ht="51" x14ac:dyDescent="0.2">
      <c r="A19" s="8">
        <v>44702</v>
      </c>
      <c r="B19" s="2" t="s">
        <v>29</v>
      </c>
      <c r="C19" s="2" t="s">
        <v>30</v>
      </c>
      <c r="D19" s="2" t="s">
        <v>30</v>
      </c>
      <c r="E19" s="2" t="s">
        <v>30</v>
      </c>
      <c r="F19" s="2" t="s">
        <v>30</v>
      </c>
      <c r="G19" s="3">
        <v>100</v>
      </c>
      <c r="H19" s="3">
        <v>35</v>
      </c>
      <c r="I19" s="3">
        <v>25</v>
      </c>
      <c r="J19" s="3">
        <v>35</v>
      </c>
      <c r="K19" s="3">
        <f t="shared" si="0"/>
        <v>195</v>
      </c>
      <c r="L19" s="24"/>
      <c r="M19" s="24"/>
      <c r="P19" s="24" t="s">
        <v>83</v>
      </c>
    </row>
    <row r="20" spans="1:16" ht="51" x14ac:dyDescent="0.2">
      <c r="A20" s="8">
        <v>44703</v>
      </c>
      <c r="B20" s="2" t="s">
        <v>29</v>
      </c>
      <c r="C20" s="2" t="s">
        <v>30</v>
      </c>
      <c r="D20" s="2" t="s">
        <v>30</v>
      </c>
      <c r="E20" s="2" t="s">
        <v>30</v>
      </c>
      <c r="F20" s="2"/>
      <c r="G20" s="3">
        <v>100</v>
      </c>
      <c r="H20" s="3">
        <v>35</v>
      </c>
      <c r="I20" s="3">
        <v>25</v>
      </c>
      <c r="K20" s="3">
        <f t="shared" si="0"/>
        <v>160</v>
      </c>
      <c r="L20" s="24"/>
      <c r="M20" s="24"/>
      <c r="P20" s="24" t="s">
        <v>82</v>
      </c>
    </row>
    <row r="21" spans="1:16" ht="51" x14ac:dyDescent="0.2">
      <c r="A21" s="8">
        <v>44704</v>
      </c>
      <c r="B21" s="2" t="s">
        <v>29</v>
      </c>
      <c r="C21" s="2" t="s">
        <v>30</v>
      </c>
      <c r="D21" s="2" t="s">
        <v>30</v>
      </c>
      <c r="E21" s="2" t="s">
        <v>30</v>
      </c>
      <c r="F21" s="2" t="s">
        <v>30</v>
      </c>
      <c r="G21" s="3">
        <v>100</v>
      </c>
      <c r="H21" s="3">
        <v>35</v>
      </c>
      <c r="I21" s="3">
        <v>25</v>
      </c>
      <c r="J21" s="3">
        <v>35</v>
      </c>
      <c r="K21" s="3">
        <f t="shared" si="0"/>
        <v>195</v>
      </c>
      <c r="L21" s="24"/>
      <c r="M21" s="24"/>
      <c r="P21" s="24" t="s">
        <v>82</v>
      </c>
    </row>
    <row r="22" spans="1:16" ht="51" x14ac:dyDescent="0.2">
      <c r="A22" s="8">
        <v>44705</v>
      </c>
      <c r="B22" s="2" t="s">
        <v>67</v>
      </c>
      <c r="C22" s="2" t="s">
        <v>30</v>
      </c>
      <c r="D22" s="2" t="s">
        <v>30</v>
      </c>
      <c r="E22" s="2" t="s">
        <v>30</v>
      </c>
      <c r="F22" s="2"/>
      <c r="G22" s="3">
        <v>100</v>
      </c>
      <c r="H22" s="3">
        <v>35</v>
      </c>
      <c r="I22" s="3">
        <v>25</v>
      </c>
      <c r="K22" s="3">
        <f t="shared" si="0"/>
        <v>160</v>
      </c>
      <c r="L22" s="24"/>
      <c r="M22" s="24"/>
      <c r="P22" s="24" t="s">
        <v>82</v>
      </c>
    </row>
    <row r="23" spans="1:16" x14ac:dyDescent="0.2">
      <c r="A23" s="1" t="s">
        <v>5</v>
      </c>
      <c r="B23" s="6" t="s">
        <v>11</v>
      </c>
      <c r="C23" s="6" t="s">
        <v>8</v>
      </c>
      <c r="D23" s="6" t="s">
        <v>15</v>
      </c>
      <c r="E23" s="6" t="s">
        <v>14</v>
      </c>
      <c r="F23" s="6" t="s">
        <v>13</v>
      </c>
      <c r="G23" s="3"/>
      <c r="H23" s="3"/>
      <c r="I23" s="3"/>
      <c r="J23" s="3"/>
      <c r="K23" s="3"/>
    </row>
    <row r="24" spans="1:16" x14ac:dyDescent="0.2">
      <c r="A24" s="2">
        <v>44705</v>
      </c>
      <c r="B24" s="2" t="s">
        <v>35</v>
      </c>
      <c r="C24" s="2" t="s">
        <v>36</v>
      </c>
      <c r="D24" s="5" t="s">
        <v>38</v>
      </c>
      <c r="E24" s="2" t="s">
        <v>39</v>
      </c>
      <c r="F24" s="2" t="s">
        <v>40</v>
      </c>
      <c r="G24" s="3">
        <v>750</v>
      </c>
      <c r="H24" s="3">
        <v>0</v>
      </c>
      <c r="I24" s="3"/>
      <c r="J24" s="3">
        <v>25</v>
      </c>
      <c r="K24" s="3">
        <f>SUM(G24:J24)</f>
        <v>775</v>
      </c>
      <c r="L24" t="s">
        <v>63</v>
      </c>
      <c r="M24" t="s">
        <v>64</v>
      </c>
    </row>
    <row r="25" spans="1:16" ht="17" thickBot="1" x14ac:dyDescent="0.25">
      <c r="A25" s="26"/>
      <c r="B25" s="27"/>
      <c r="C25" s="27"/>
      <c r="D25" s="27"/>
      <c r="E25" s="27"/>
      <c r="F25" s="27"/>
      <c r="G25" s="53" t="s">
        <v>89</v>
      </c>
      <c r="H25" s="53"/>
      <c r="I25" s="53"/>
      <c r="J25" s="53"/>
      <c r="K25" s="54"/>
    </row>
    <row r="26" spans="1:16" ht="17" thickBot="1" x14ac:dyDescent="0.25">
      <c r="A26" s="2"/>
      <c r="B26" s="2"/>
      <c r="C26" s="2"/>
      <c r="D26" s="5"/>
      <c r="E26" s="2"/>
      <c r="F26" s="2"/>
      <c r="G26" s="15">
        <f>SUM(G7:G24)</f>
        <v>2600</v>
      </c>
      <c r="H26" s="15">
        <f>SUM(H7:H24)</f>
        <v>385</v>
      </c>
      <c r="I26" s="15">
        <f>SUM(I7:I24)</f>
        <v>300</v>
      </c>
      <c r="J26" s="15">
        <f>SUM(J7:J24)</f>
        <v>165</v>
      </c>
      <c r="K26" s="46">
        <f>SUM(K9:K24)</f>
        <v>3450</v>
      </c>
      <c r="P26" t="s">
        <v>65</v>
      </c>
    </row>
    <row r="27" spans="1:16" ht="17" thickTop="1" x14ac:dyDescent="0.2"/>
    <row r="29" spans="1:16" ht="21" x14ac:dyDescent="0.25">
      <c r="A29" s="28" t="s">
        <v>57</v>
      </c>
      <c r="B29" s="29" t="s">
        <v>58</v>
      </c>
      <c r="C29" s="30" t="s">
        <v>80</v>
      </c>
      <c r="D29" s="30" t="s">
        <v>59</v>
      </c>
      <c r="G29" s="48" t="s">
        <v>75</v>
      </c>
      <c r="H29" s="48"/>
      <c r="I29" s="48"/>
      <c r="J29" s="48"/>
      <c r="K29" s="48"/>
      <c r="L29" s="48"/>
    </row>
    <row r="30" spans="1:16" ht="21" x14ac:dyDescent="0.25">
      <c r="A30" s="31" t="s">
        <v>41</v>
      </c>
      <c r="B30" s="32">
        <f>SUM(K26)</f>
        <v>3450</v>
      </c>
      <c r="C30" s="33">
        <f>SUM(K26)</f>
        <v>3450</v>
      </c>
      <c r="D30" s="32">
        <f>SUM(B30+C30)</f>
        <v>6900</v>
      </c>
      <c r="G30" s="1" t="s">
        <v>68</v>
      </c>
      <c r="H30" s="1" t="s">
        <v>81</v>
      </c>
      <c r="I30" s="6" t="s">
        <v>71</v>
      </c>
      <c r="J30" s="6" t="s">
        <v>74</v>
      </c>
      <c r="K30" s="6" t="s">
        <v>77</v>
      </c>
      <c r="L30" s="6" t="s">
        <v>78</v>
      </c>
    </row>
    <row r="31" spans="1:16" ht="21" x14ac:dyDescent="0.25">
      <c r="A31" s="31" t="s">
        <v>56</v>
      </c>
      <c r="B31" s="34">
        <v>10</v>
      </c>
      <c r="C31" s="31">
        <v>2</v>
      </c>
      <c r="D31" s="31">
        <v>12</v>
      </c>
      <c r="G31" s="11" t="s">
        <v>69</v>
      </c>
      <c r="H31" s="11"/>
      <c r="I31" s="11"/>
      <c r="J31" s="16">
        <v>5000</v>
      </c>
      <c r="K31" s="20">
        <v>0</v>
      </c>
      <c r="L31" s="16">
        <v>5000</v>
      </c>
    </row>
    <row r="32" spans="1:16" ht="21" x14ac:dyDescent="0.25">
      <c r="A32" s="31" t="s">
        <v>52</v>
      </c>
      <c r="B32" s="35">
        <f>SUM(B30*B31)</f>
        <v>34500</v>
      </c>
      <c r="C32" s="32">
        <f>SUM(C30*C31)</f>
        <v>6900</v>
      </c>
      <c r="D32" s="32">
        <f>SUM(B32+C32)</f>
        <v>41400</v>
      </c>
      <c r="G32" s="11" t="s">
        <v>72</v>
      </c>
      <c r="H32" s="11"/>
      <c r="I32" s="11"/>
      <c r="J32" s="16">
        <v>2000</v>
      </c>
      <c r="K32" s="16">
        <v>2000</v>
      </c>
      <c r="L32" s="16">
        <v>0</v>
      </c>
    </row>
    <row r="33" spans="1:12" ht="22" thickBot="1" x14ac:dyDescent="0.3">
      <c r="A33" s="31" t="s">
        <v>60</v>
      </c>
      <c r="B33" s="35"/>
      <c r="C33" s="31"/>
      <c r="D33" s="32"/>
      <c r="G33" s="11" t="s">
        <v>73</v>
      </c>
      <c r="H33" s="11"/>
      <c r="I33" s="12"/>
      <c r="J33" s="17">
        <v>500</v>
      </c>
      <c r="K33" s="13">
        <v>0</v>
      </c>
      <c r="L33" s="17">
        <v>500</v>
      </c>
    </row>
    <row r="34" spans="1:12" ht="22" thickBot="1" x14ac:dyDescent="0.3">
      <c r="A34" s="31" t="s">
        <v>79</v>
      </c>
      <c r="B34" s="36">
        <v>-5500</v>
      </c>
      <c r="C34" s="36">
        <v>-2000</v>
      </c>
      <c r="D34" s="32">
        <f>SUM(B34:C34)</f>
        <v>-7500</v>
      </c>
      <c r="G34" s="18"/>
      <c r="H34" s="18"/>
      <c r="I34" s="19" t="s">
        <v>70</v>
      </c>
      <c r="J34" s="21">
        <f>SUM(J31:J33)</f>
        <v>7500</v>
      </c>
      <c r="K34" s="14">
        <f>SUM(K31:K33)</f>
        <v>2000</v>
      </c>
      <c r="L34" s="14">
        <f>SUM(L31:L33)</f>
        <v>5500</v>
      </c>
    </row>
    <row r="35" spans="1:12" ht="21" x14ac:dyDescent="0.25">
      <c r="A35" s="37" t="s">
        <v>86</v>
      </c>
      <c r="B35" s="38"/>
      <c r="C35" s="38"/>
      <c r="D35" s="32"/>
      <c r="G35" s="18"/>
      <c r="H35" s="18"/>
      <c r="I35" s="18"/>
      <c r="J35" s="22"/>
      <c r="K35" s="23"/>
      <c r="L35" s="23"/>
    </row>
    <row r="36" spans="1:12" ht="22" thickBot="1" x14ac:dyDescent="0.3">
      <c r="A36" s="37" t="s">
        <v>53</v>
      </c>
      <c r="B36" s="39"/>
      <c r="C36" s="40"/>
      <c r="D36" s="33"/>
      <c r="G36" s="18"/>
      <c r="H36" s="18"/>
      <c r="I36" s="22"/>
      <c r="J36" s="23"/>
      <c r="K36" s="23"/>
    </row>
    <row r="37" spans="1:12" ht="22" thickBot="1" x14ac:dyDescent="0.3">
      <c r="A37" s="41" t="s">
        <v>76</v>
      </c>
      <c r="B37" s="42">
        <f>SUM(B32:B36)</f>
        <v>29000</v>
      </c>
      <c r="C37" s="42">
        <f>SUM(C32:C36)</f>
        <v>4900</v>
      </c>
      <c r="D37" s="43">
        <f>SUM(B37+C37)</f>
        <v>33900</v>
      </c>
    </row>
    <row r="38" spans="1:12" ht="22" thickBot="1" x14ac:dyDescent="0.3">
      <c r="A38" s="44" t="s">
        <v>91</v>
      </c>
      <c r="B38" s="42">
        <f>SUM(B37/B31)</f>
        <v>2900</v>
      </c>
      <c r="C38" s="45">
        <f>(C37/C31)</f>
        <v>2450</v>
      </c>
      <c r="D38" s="42">
        <f>SUM(B38+C38)/2</f>
        <v>2675</v>
      </c>
    </row>
    <row r="40" spans="1:12" x14ac:dyDescent="0.2">
      <c r="A40" s="49" t="s">
        <v>54</v>
      </c>
      <c r="B40" s="49"/>
    </row>
    <row r="41" spans="1:12" x14ac:dyDescent="0.2">
      <c r="A41" s="49" t="s">
        <v>55</v>
      </c>
      <c r="B41" s="49"/>
    </row>
  </sheetData>
  <mergeCells count="8">
    <mergeCell ref="L7:S7"/>
    <mergeCell ref="G29:L29"/>
    <mergeCell ref="A40:B40"/>
    <mergeCell ref="A41:B41"/>
    <mergeCell ref="A5:F5"/>
    <mergeCell ref="A6:F7"/>
    <mergeCell ref="G7:K7"/>
    <mergeCell ref="G25:K25"/>
  </mergeCells>
  <hyperlinks>
    <hyperlink ref="M12" r:id="rId1" xr:uid="{5C2CC050-EF76-C64E-8951-03255207AA2C}"/>
  </hyperlink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2022-03-28T15:15:47Z</cp:lastPrinted>
  <dcterms:created xsi:type="dcterms:W3CDTF">2022-03-07T14:21:47Z</dcterms:created>
  <dcterms:modified xsi:type="dcterms:W3CDTF">2022-09-02T14:18:14Z</dcterms:modified>
</cp:coreProperties>
</file>